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960" windowHeight="9885"/>
  </bookViews>
  <sheets>
    <sheet name="入力用シート" sheetId="2" r:id="rId1"/>
    <sheet name="出力シート" sheetId="3" r:id="rId2"/>
    <sheet name="Sheet1" sheetId="4" r:id="rId3"/>
  </sheets>
  <definedNames>
    <definedName name="_xlnm.Print_Area" localSheetId="1">出力シート!$A$1:$R$41</definedName>
    <definedName name="_xlnm.Print_Area" localSheetId="0">入力用シート!$A$1:$Z$21</definedName>
  </definedNames>
  <calcPr calcId="145621" concurrentCalc="0"/>
</workbook>
</file>

<file path=xl/calcChain.xml><?xml version="1.0" encoding="utf-8"?>
<calcChain xmlns="http://schemas.openxmlformats.org/spreadsheetml/2006/main">
  <c r="O4" i="3" l="1"/>
  <c r="M29" i="3"/>
  <c r="O29" i="3"/>
  <c r="O30" i="3"/>
  <c r="O35" i="3"/>
  <c r="O34" i="3"/>
  <c r="N35" i="3"/>
  <c r="O5" i="3"/>
  <c r="M34" i="3"/>
  <c r="O6" i="3"/>
  <c r="M35" i="3"/>
  <c r="V34" i="3"/>
  <c r="V35" i="3"/>
  <c r="V36" i="3"/>
  <c r="N34" i="3"/>
  <c r="U36" i="3"/>
  <c r="T36" i="3"/>
  <c r="T34" i="3"/>
  <c r="U34" i="3"/>
  <c r="U35" i="3"/>
  <c r="T35" i="3"/>
  <c r="Q35" i="3"/>
  <c r="M30" i="3"/>
  <c r="N29" i="3"/>
  <c r="V29" i="3"/>
  <c r="V30" i="3"/>
  <c r="V31" i="3"/>
  <c r="N30" i="3"/>
  <c r="U31" i="3"/>
  <c r="T31" i="3"/>
  <c r="T29" i="3"/>
  <c r="U29" i="3"/>
  <c r="U30" i="3"/>
  <c r="T30" i="3"/>
  <c r="C6" i="3"/>
  <c r="C4" i="3"/>
  <c r="D6" i="3"/>
  <c r="E6" i="3"/>
  <c r="F6" i="3"/>
  <c r="G6" i="3"/>
  <c r="H6" i="3"/>
  <c r="I6" i="3"/>
  <c r="J6" i="3"/>
  <c r="K6" i="3"/>
  <c r="L6" i="3"/>
  <c r="M6" i="3"/>
  <c r="N6" i="3"/>
  <c r="W13" i="2"/>
  <c r="Y13" i="2"/>
  <c r="R5" i="3"/>
  <c r="W12" i="2"/>
  <c r="Y12" i="2"/>
  <c r="R4" i="3"/>
  <c r="D5" i="3"/>
  <c r="E5" i="3"/>
  <c r="F5" i="3"/>
  <c r="G5" i="3"/>
  <c r="H5" i="3"/>
  <c r="I5" i="3"/>
  <c r="J5" i="3"/>
  <c r="K5" i="3"/>
  <c r="L5" i="3"/>
  <c r="M5" i="3"/>
  <c r="N5" i="3"/>
  <c r="C5" i="3"/>
  <c r="D4" i="3"/>
  <c r="E4" i="3"/>
  <c r="F4" i="3"/>
  <c r="G4" i="3"/>
  <c r="H4" i="3"/>
  <c r="I4" i="3"/>
  <c r="J4" i="3"/>
  <c r="K4" i="3"/>
  <c r="L4" i="3"/>
  <c r="M4" i="3"/>
  <c r="N4" i="3"/>
  <c r="Y16" i="2"/>
  <c r="Y20" i="2"/>
  <c r="W8" i="2"/>
  <c r="Y8" i="2"/>
  <c r="R6" i="3"/>
  <c r="Y19" i="2"/>
  <c r="Y21" i="2"/>
  <c r="Y15" i="2"/>
  <c r="Y17" i="2"/>
  <c r="Q30" i="3"/>
</calcChain>
</file>

<file path=xl/sharedStrings.xml><?xml version="1.0" encoding="utf-8"?>
<sst xmlns="http://schemas.openxmlformats.org/spreadsheetml/2006/main" count="148" uniqueCount="83">
  <si>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</si>
  <si>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</si>
  <si>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</si>
  <si>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</si>
  <si>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</si>
  <si>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</si>
  <si>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</si>
  <si>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</si>
  <si>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</si>
  <si>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</si>
  <si>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</si>
  <si>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</si>
  <si>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  <rPh sb="0" eb="1">
      <t>ゴウ</t>
    </rPh>
    <rPh sb="2" eb="3">
      <t>ケイ</t>
    </rPh>
    <phoneticPr fontId="1"/>
  </si>
  <si>
    <t>受診率</t>
    <rPh sb="0" eb="2">
      <t>ジュシン</t>
    </rPh>
    <rPh sb="2" eb="3">
      <t>リツ</t>
    </rPh>
    <phoneticPr fontId="1"/>
  </si>
  <si>
    <t>受診率の差</t>
    <rPh sb="0" eb="2">
      <t>ジュシン</t>
    </rPh>
    <rPh sb="2" eb="3">
      <t>リツ</t>
    </rPh>
    <rPh sb="4" eb="5">
      <t>サ</t>
    </rPh>
    <phoneticPr fontId="1"/>
  </si>
  <si>
    <t>対象者生年月日</t>
    <rPh sb="0" eb="3">
      <t>タイショウシャ</t>
    </rPh>
    <rPh sb="3" eb="5">
      <t>セイネン</t>
    </rPh>
    <rPh sb="5" eb="7">
      <t>ガッピ</t>
    </rPh>
    <phoneticPr fontId="1"/>
  </si>
  <si>
    <t>子宮頸がん</t>
    <rPh sb="0" eb="2">
      <t>シキュウ</t>
    </rPh>
    <rPh sb="2" eb="3">
      <t>ケイ</t>
    </rPh>
    <phoneticPr fontId="1"/>
  </si>
  <si>
    <t>対象者</t>
    <rPh sb="0" eb="3">
      <t>タイショウシャ</t>
    </rPh>
    <phoneticPr fontId="1"/>
  </si>
  <si>
    <t>介入群　</t>
    <rPh sb="0" eb="2">
      <t>カイニュウ</t>
    </rPh>
    <rPh sb="2" eb="3">
      <t>グン</t>
    </rPh>
    <phoneticPr fontId="1"/>
  </si>
  <si>
    <t>再勧奨実施</t>
    <rPh sb="0" eb="1">
      <t>サイ</t>
    </rPh>
    <rPh sb="1" eb="3">
      <t>カンショウ</t>
    </rPh>
    <rPh sb="3" eb="5">
      <t>ジッシ</t>
    </rPh>
    <phoneticPr fontId="1"/>
  </si>
  <si>
    <t>再勧奨未実施</t>
    <rPh sb="0" eb="1">
      <t>サイ</t>
    </rPh>
    <rPh sb="1" eb="3">
      <t>カンショウ</t>
    </rPh>
    <rPh sb="3" eb="4">
      <t>ミ</t>
    </rPh>
    <rPh sb="4" eb="6">
      <t>ジッシ</t>
    </rPh>
    <phoneticPr fontId="1"/>
  </si>
  <si>
    <t>①同一年度他年齢比較</t>
    <rPh sb="1" eb="3">
      <t>ドウイツ</t>
    </rPh>
    <rPh sb="3" eb="5">
      <t>ネンド</t>
    </rPh>
    <rPh sb="5" eb="6">
      <t>タ</t>
    </rPh>
    <rPh sb="6" eb="8">
      <t>ネンレイ</t>
    </rPh>
    <rPh sb="8" eb="10">
      <t>ヒカク</t>
    </rPh>
    <phoneticPr fontId="1"/>
  </si>
  <si>
    <t>②他年度同一年齢比較</t>
    <rPh sb="1" eb="2">
      <t>タ</t>
    </rPh>
    <rPh sb="2" eb="4">
      <t>ネンド</t>
    </rPh>
    <rPh sb="4" eb="6">
      <t>ドウイツ</t>
    </rPh>
    <rPh sb="6" eb="8">
      <t>ネンレイ</t>
    </rPh>
    <rPh sb="8" eb="10">
      <t>ヒカク</t>
    </rPh>
    <phoneticPr fontId="1"/>
  </si>
  <si>
    <t>未受診者へのリーフレット送付(9月)</t>
    <rPh sb="0" eb="4">
      <t>ミジュシンシャ</t>
    </rPh>
    <rPh sb="12" eb="14">
      <t>ソウフ</t>
    </rPh>
    <rPh sb="16" eb="17">
      <t>ガツ</t>
    </rPh>
    <phoneticPr fontId="1"/>
  </si>
  <si>
    <t>性別</t>
    <rPh sb="0" eb="2">
      <t>セイベツ</t>
    </rPh>
    <phoneticPr fontId="1"/>
  </si>
  <si>
    <t>クーポン対象か</t>
    <rPh sb="4" eb="6">
      <t>タイショウ</t>
    </rPh>
    <phoneticPr fontId="1"/>
  </si>
  <si>
    <t>介入方法</t>
    <rPh sb="0" eb="2">
      <t>カイニュウ</t>
    </rPh>
    <rPh sb="2" eb="4">
      <t>ホウホウ</t>
    </rPh>
    <phoneticPr fontId="1"/>
  </si>
  <si>
    <t>データ年度</t>
    <rPh sb="3" eb="5">
      <t>ネンド</t>
    </rPh>
    <phoneticPr fontId="1"/>
  </si>
  <si>
    <t>女性</t>
    <rPh sb="0" eb="2">
      <t>ジョセイ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</si>
  <si>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</si>
  <si>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</si>
  <si>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年齢
（データ年度時点）</t>
    <rPh sb="0" eb="2">
      <t>ネンレイ</t>
    </rPh>
    <rPh sb="7" eb="9">
      <t>ネンド</t>
    </rPh>
    <rPh sb="9" eb="11">
      <t>ジテン</t>
    </rPh>
    <phoneticPr fontId="1"/>
  </si>
  <si>
    <t>介入有無</t>
    <rPh sb="0" eb="2">
      <t>カイニュウ</t>
    </rPh>
    <rPh sb="2" eb="4">
      <t>ウム</t>
    </rPh>
    <phoneticPr fontId="1"/>
  </si>
  <si>
    <t>否</t>
    <rPh sb="0" eb="1">
      <t>イナ</t>
    </rPh>
    <phoneticPr fontId="1"/>
  </si>
  <si>
    <t>【受診率比較のために必要な数値】</t>
    <phoneticPr fontId="1"/>
  </si>
  <si>
    <t>有</t>
    <rPh sb="0" eb="1">
      <t>ア</t>
    </rPh>
    <phoneticPr fontId="1"/>
  </si>
  <si>
    <t>無</t>
    <rPh sb="0" eb="1">
      <t>ナ</t>
    </rPh>
    <phoneticPr fontId="1"/>
  </si>
  <si>
    <t>無</t>
    <rPh sb="0" eb="1">
      <t>ナシ</t>
    </rPh>
    <phoneticPr fontId="1"/>
  </si>
  <si>
    <t>-</t>
    <phoneticPr fontId="1"/>
  </si>
  <si>
    <t>■効果検証用受診者数記入シート</t>
    <rPh sb="1" eb="3">
      <t>コウカ</t>
    </rPh>
    <rPh sb="3" eb="5">
      <t>ケンショウ</t>
    </rPh>
    <rPh sb="5" eb="6">
      <t>ヨウ</t>
    </rPh>
    <rPh sb="6" eb="9">
      <t>ジュシンシャ</t>
    </rPh>
    <rPh sb="9" eb="10">
      <t>スウ</t>
    </rPh>
    <rPh sb="10" eb="12">
      <t>キニュウ</t>
    </rPh>
    <phoneticPr fontId="1"/>
  </si>
  <si>
    <t>介入時期</t>
    <rPh sb="0" eb="2">
      <t>カイニュウ</t>
    </rPh>
    <rPh sb="2" eb="4">
      <t>ジキ</t>
    </rPh>
    <phoneticPr fontId="1"/>
  </si>
  <si>
    <t>9月</t>
    <rPh sb="1" eb="2">
      <t>ガツ</t>
    </rPh>
    <phoneticPr fontId="1"/>
  </si>
  <si>
    <t>再勧奨リーフレット送付</t>
    <rPh sb="0" eb="1">
      <t>サイ</t>
    </rPh>
    <rPh sb="1" eb="3">
      <t>カンショウ</t>
    </rPh>
    <rPh sb="9" eb="11">
      <t>ソウフ</t>
    </rPh>
    <phoneticPr fontId="1"/>
  </si>
  <si>
    <t>受診者数</t>
    <rPh sb="0" eb="3">
      <t>ジュシンシャ</t>
    </rPh>
    <rPh sb="3" eb="4">
      <t>スウ</t>
    </rPh>
    <phoneticPr fontId="1"/>
  </si>
  <si>
    <t>↓データ年度4月1日時点人口</t>
    <rPh sb="4" eb="6">
      <t>ネンド</t>
    </rPh>
    <rPh sb="7" eb="8">
      <t>ガツ</t>
    </rPh>
    <rPh sb="9" eb="10">
      <t>ニチ</t>
    </rPh>
    <rPh sb="10" eb="12">
      <t>ジテン</t>
    </rPh>
    <rPh sb="12" eb="14">
      <t>ジンコウ</t>
    </rPh>
    <phoneticPr fontId="1"/>
  </si>
  <si>
    <t>介入群</t>
    <rPh sb="0" eb="2">
      <t>カイニュウ</t>
    </rPh>
    <rPh sb="2" eb="3">
      <t>グン</t>
    </rPh>
    <phoneticPr fontId="1"/>
  </si>
  <si>
    <t>対照群</t>
    <rPh sb="0" eb="2">
      <t>タイショウ</t>
    </rPh>
    <rPh sb="2" eb="3">
      <t>グン</t>
    </rPh>
    <phoneticPr fontId="1"/>
  </si>
  <si>
    <t>H27年度28歳女性</t>
    <rPh sb="3" eb="5">
      <t>ネンド</t>
    </rPh>
    <rPh sb="7" eb="8">
      <t>サイ</t>
    </rPh>
    <rPh sb="8" eb="10">
      <t>ジョセイ</t>
    </rPh>
    <phoneticPr fontId="1"/>
  </si>
  <si>
    <t>S61.4.2～S62.4.1</t>
    <phoneticPr fontId="1"/>
  </si>
  <si>
    <t>S60.4.2～S61.4.1</t>
    <phoneticPr fontId="1"/>
  </si>
  <si>
    <t>S60.4.2～S61.4.1</t>
    <phoneticPr fontId="1"/>
  </si>
  <si>
    <t>H27</t>
    <phoneticPr fontId="1"/>
  </si>
  <si>
    <t>H26</t>
    <phoneticPr fontId="1"/>
  </si>
  <si>
    <t>がん種：</t>
    <rPh sb="2" eb="3">
      <t>シュ</t>
    </rPh>
    <phoneticPr fontId="1"/>
  </si>
  <si>
    <t>介入手法・時期：</t>
    <rPh sb="0" eb="2">
      <t>カイニュウ</t>
    </rPh>
    <rPh sb="2" eb="4">
      <t>シュホウ</t>
    </rPh>
    <rPh sb="5" eb="7">
      <t>ジキ</t>
    </rPh>
    <phoneticPr fontId="1"/>
  </si>
  <si>
    <t>対照群①</t>
    <rPh sb="0" eb="2">
      <t>タイショウ</t>
    </rPh>
    <rPh sb="2" eb="3">
      <t>グン</t>
    </rPh>
    <phoneticPr fontId="1"/>
  </si>
  <si>
    <t>対照群②</t>
    <rPh sb="0" eb="2">
      <t>タイショウ</t>
    </rPh>
    <rPh sb="2" eb="3">
      <t>グン</t>
    </rPh>
    <phoneticPr fontId="1"/>
  </si>
  <si>
    <t>合計</t>
    <rPh sb="0" eb="2">
      <t>ゴウケイ</t>
    </rPh>
    <phoneticPr fontId="1"/>
  </si>
  <si>
    <t>受診した</t>
    <rPh sb="0" eb="2">
      <t>ジュシン</t>
    </rPh>
    <phoneticPr fontId="11"/>
  </si>
  <si>
    <t>受診していない</t>
    <rPh sb="0" eb="2">
      <t>ジュシン</t>
    </rPh>
    <phoneticPr fontId="11"/>
  </si>
  <si>
    <t>試験群</t>
    <rPh sb="0" eb="2">
      <t>シケン</t>
    </rPh>
    <rPh sb="2" eb="3">
      <t>グン</t>
    </rPh>
    <phoneticPr fontId="11"/>
  </si>
  <si>
    <t>対照群</t>
    <rPh sb="0" eb="3">
      <t>タイショウグン</t>
    </rPh>
    <phoneticPr fontId="11"/>
  </si>
  <si>
    <t>期待値</t>
    <rPh sb="0" eb="3">
      <t>キタイチ</t>
    </rPh>
    <phoneticPr fontId="11"/>
  </si>
  <si>
    <t>対照群①</t>
    <rPh sb="0" eb="3">
      <t>タイショウグン</t>
    </rPh>
    <phoneticPr fontId="11"/>
  </si>
  <si>
    <t>介入群</t>
    <rPh sb="0" eb="2">
      <t>カイニュウ</t>
    </rPh>
    <rPh sb="2" eb="3">
      <t>グン</t>
    </rPh>
    <phoneticPr fontId="11"/>
  </si>
  <si>
    <t>カイ二乗p値</t>
    <rPh sb="2" eb="4">
      <t>ニジョウ</t>
    </rPh>
    <rPh sb="5" eb="6">
      <t>チ</t>
    </rPh>
    <phoneticPr fontId="11"/>
  </si>
  <si>
    <t>受診者数</t>
    <rPh sb="0" eb="2">
      <t>ジュシン</t>
    </rPh>
    <rPh sb="2" eb="3">
      <t>シャ</t>
    </rPh>
    <rPh sb="3" eb="4">
      <t>スウ</t>
    </rPh>
    <phoneticPr fontId="11"/>
  </si>
  <si>
    <t>非受診者数</t>
    <rPh sb="0" eb="1">
      <t>ヒ</t>
    </rPh>
    <rPh sb="1" eb="3">
      <t>ジュシン</t>
    </rPh>
    <rPh sb="3" eb="4">
      <t>シャ</t>
    </rPh>
    <rPh sb="4" eb="5">
      <t>スウ</t>
    </rPh>
    <phoneticPr fontId="11"/>
  </si>
  <si>
    <t>合計</t>
    <rPh sb="0" eb="2">
      <t>ゴウケイ</t>
    </rPh>
    <phoneticPr fontId="1"/>
  </si>
  <si>
    <t>対照群②</t>
    <rPh sb="0" eb="3">
      <t>タイショウグン</t>
    </rPh>
    <phoneticPr fontId="11"/>
  </si>
  <si>
    <t>注1）</t>
    <rPh sb="0" eb="1">
      <t>チュウ</t>
    </rPh>
    <phoneticPr fontId="1"/>
  </si>
  <si>
    <t>注2）</t>
    <rPh sb="0" eb="1">
      <t>チュウ</t>
    </rPh>
    <phoneticPr fontId="1"/>
  </si>
  <si>
    <t>このシートの値はすべて自動で入力されます。</t>
    <rPh sb="6" eb="7">
      <t>アタイ</t>
    </rPh>
    <rPh sb="11" eb="13">
      <t>ジドウ</t>
    </rPh>
    <rPh sb="14" eb="16">
      <t>ニュウリョク</t>
    </rPh>
    <phoneticPr fontId="1"/>
  </si>
  <si>
    <t>期待値（計算用数値）</t>
    <rPh sb="0" eb="3">
      <t>キタイチ</t>
    </rPh>
    <rPh sb="4" eb="7">
      <t>ケイサンヨウ</t>
    </rPh>
    <rPh sb="7" eb="9">
      <t>スウチ</t>
    </rPh>
    <phoneticPr fontId="11"/>
  </si>
  <si>
    <t>　　*：0.01≦p＜0.05, **：0.001≦p＜0.01, ***：p＜0.001</t>
    <phoneticPr fontId="1"/>
  </si>
  <si>
    <t>　　有意差なし：p≧0.05</t>
    <rPh sb="2" eb="5">
      <t>ユウイサ</t>
    </rPh>
    <phoneticPr fontId="1"/>
  </si>
  <si>
    <r>
      <rPr>
        <sz val="11"/>
        <color rgb="FFFF0000"/>
        <rFont val="HGPｺﾞｼｯｸM"/>
        <family val="3"/>
        <charset val="128"/>
      </rPr>
      <t>注）</t>
    </r>
    <r>
      <rPr>
        <sz val="11"/>
        <rFont val="HGPｺﾞｼｯｸM"/>
        <family val="3"/>
        <charset val="128"/>
      </rPr>
      <t>カイ二乗検定（アスタリスクが多いほど有意差が大きい）</t>
    </r>
    <rPh sb="0" eb="1">
      <t>チュウ</t>
    </rPh>
    <rPh sb="4" eb="6">
      <t>ニジョウ</t>
    </rPh>
    <rPh sb="6" eb="8">
      <t>ケンテイ</t>
    </rPh>
    <rPh sb="16" eb="17">
      <t>オオ</t>
    </rPh>
    <rPh sb="20" eb="23">
      <t>ユウイサ</t>
    </rPh>
    <rPh sb="24" eb="25">
      <t>オオ</t>
    </rPh>
    <phoneticPr fontId="1"/>
  </si>
  <si>
    <r>
      <rPr>
        <sz val="11"/>
        <color rgb="FFFF0000"/>
        <rFont val="HGPｺﾞｼｯｸM"/>
        <family val="3"/>
        <charset val="128"/>
      </rPr>
      <t>注1）</t>
    </r>
    <r>
      <rPr>
        <sz val="11"/>
        <rFont val="HGPｺﾞｼｯｸM"/>
        <family val="3"/>
        <charset val="128"/>
      </rPr>
      <t>介入群が対照群①に対して有意差があるかどうかの検定</t>
    </r>
    <rPh sb="0" eb="1">
      <t>チュウ</t>
    </rPh>
    <rPh sb="3" eb="5">
      <t>カイニュウ</t>
    </rPh>
    <rPh sb="5" eb="6">
      <t>グン</t>
    </rPh>
    <rPh sb="7" eb="9">
      <t>タイショウ</t>
    </rPh>
    <rPh sb="9" eb="10">
      <t>グン</t>
    </rPh>
    <rPh sb="12" eb="13">
      <t>タイ</t>
    </rPh>
    <rPh sb="15" eb="18">
      <t>ユウイサ</t>
    </rPh>
    <rPh sb="26" eb="28">
      <t>ケンテイ</t>
    </rPh>
    <phoneticPr fontId="1"/>
  </si>
  <si>
    <r>
      <rPr>
        <sz val="11"/>
        <color rgb="FFFF0000"/>
        <rFont val="HGPｺﾞｼｯｸM"/>
        <family val="3"/>
        <charset val="128"/>
      </rPr>
      <t>注2）</t>
    </r>
    <r>
      <rPr>
        <sz val="11"/>
        <rFont val="HGPｺﾞｼｯｸM"/>
        <family val="3"/>
        <charset val="128"/>
      </rPr>
      <t>介入群が対照群②に対して有意差があるかどうかの検定</t>
    </r>
    <rPh sb="0" eb="1">
      <t>チュウ</t>
    </rPh>
    <rPh sb="3" eb="5">
      <t>カイニュウ</t>
    </rPh>
    <rPh sb="5" eb="6">
      <t>グン</t>
    </rPh>
    <rPh sb="7" eb="9">
      <t>タイショウ</t>
    </rPh>
    <rPh sb="9" eb="10">
      <t>グン</t>
    </rPh>
    <rPh sb="12" eb="13">
      <t>タイ</t>
    </rPh>
    <rPh sb="15" eb="18">
      <t>ユウイサ</t>
    </rPh>
    <rPh sb="26" eb="28">
      <t>ケンテイ</t>
    </rPh>
    <phoneticPr fontId="1"/>
  </si>
  <si>
    <t>対照群＊</t>
    <rPh sb="0" eb="2">
      <t>タイショウ</t>
    </rPh>
    <rPh sb="2" eb="3">
      <t>グン</t>
    </rPh>
    <phoneticPr fontId="1"/>
  </si>
  <si>
    <r>
      <t>受診対象者数</t>
    </r>
    <r>
      <rPr>
        <b/>
        <sz val="11"/>
        <color rgb="FFFF0000"/>
        <rFont val="HGPｺﾞｼｯｸM"/>
        <family val="3"/>
        <charset val="128"/>
      </rPr>
      <t>**</t>
    </r>
    <rPh sb="0" eb="2">
      <t>ジュシン</t>
    </rPh>
    <rPh sb="2" eb="5">
      <t>タイショウシャ</t>
    </rPh>
    <rPh sb="5" eb="6">
      <t>スウ</t>
    </rPh>
    <phoneticPr fontId="1"/>
  </si>
  <si>
    <t>**受診対象者数は介入実施年は介入を実施した対象者数</t>
    <rPh sb="2" eb="4">
      <t>ジュシン</t>
    </rPh>
    <rPh sb="4" eb="7">
      <t>タイショウシャ</t>
    </rPh>
    <rPh sb="7" eb="8">
      <t>スウ</t>
    </rPh>
    <rPh sb="9" eb="11">
      <t>カイニュウ</t>
    </rPh>
    <rPh sb="11" eb="13">
      <t>ジッシ</t>
    </rPh>
    <rPh sb="13" eb="14">
      <t>ネン</t>
    </rPh>
    <rPh sb="15" eb="17">
      <t>カイニュウ</t>
    </rPh>
    <rPh sb="18" eb="20">
      <t>ジッシ</t>
    </rPh>
    <rPh sb="22" eb="25">
      <t>タイショウシャ</t>
    </rPh>
    <rPh sb="25" eb="26">
      <t>スウ</t>
    </rPh>
    <phoneticPr fontId="1"/>
  </si>
  <si>
    <t>*対照群が1つでも使用できます</t>
    <rPh sb="1" eb="3">
      <t>タイショウ</t>
    </rPh>
    <rPh sb="3" eb="4">
      <t>グン</t>
    </rPh>
    <rPh sb="9" eb="1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</si>
</sst>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00_ "/>
    <numFmt numFmtId="178" formatCode="0.00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11"/>
      <color theme="0" tint="-0.34998626667073579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0" applyFont="1"/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38" fontId="6" fillId="3" borderId="5" xfId="0" applyNumberFormat="1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38" fontId="6" fillId="3" borderId="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38" fontId="6" fillId="3" borderId="10" xfId="0" applyNumberFormat="1" applyFont="1" applyFill="1" applyBorder="1" applyAlignment="1">
      <alignment vertical="center"/>
    </xf>
    <xf numFmtId="176" fontId="6" fillId="3" borderId="2" xfId="2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 wrapText="1"/>
    </xf>
    <xf numFmtId="176" fontId="4" fillId="3" borderId="2" xfId="0" applyNumberFormat="1" applyFont="1" applyFill="1" applyBorder="1" applyAlignment="1">
      <alignment vertical="center"/>
    </xf>
    <xf numFmtId="176" fontId="7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Border="1"/>
    <xf numFmtId="176" fontId="4" fillId="0" borderId="2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4" fillId="6" borderId="0" xfId="0" applyNumberFormat="1" applyFont="1" applyFill="1" applyAlignment="1">
      <alignment vertical="center"/>
    </xf>
    <xf numFmtId="177" fontId="12" fillId="0" borderId="0" xfId="0" applyNumberFormat="1" applyFont="1"/>
    <xf numFmtId="0" fontId="12" fillId="0" borderId="0" xfId="0" applyFont="1"/>
    <xf numFmtId="0" fontId="0" fillId="0" borderId="0" xfId="0" applyAlignme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14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</cellXfs>
  <cellStyles count="3">
    <cellStyle name="Normal 2" xfId="1"/>
    <cellStyle name="パーセント" xfId="2" builtinId="5"/>
    <cellStyle name="標準" xfId="0" builtinId="0"/>
  </cellStyles>
  <dxfs count="0"/>
  <tableStyles count="0" defaultTableStyle="TableStyleMedium2" defaultPivotStyle="PivotStyleLight16"/>
  <colors>
    <mruColors>
      <color rgb="FFFFFF99"/>
      <color rgb="FF0066FF"/>
      <color rgb="FFFF9999"/>
      <color rgb="FF99FF99"/>
      <color rgb="FFFF0000"/>
      <color rgb="FFFF33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31212227427621E-2"/>
          <c:y val="0.11345829172600827"/>
          <c:w val="0.77331154094340371"/>
          <c:h val="0.6638153466110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出力シート!$B$4</c:f>
              <c:strCache>
                <c:ptCount val="1"/>
                <c:pt idx="0">
                  <c:v>対照群①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出力シート!$C$3:$O$3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出力シート!$C$4:$O$4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</c:numCache>
            </c:numRef>
          </c:val>
        </c:ser>
        <c:ser>
          <c:idx val="1"/>
          <c:order val="1"/>
          <c:tx>
            <c:strRef>
              <c:f>出力シート!$B$5</c:f>
              <c:strCache>
                <c:ptCount val="1"/>
                <c:pt idx="0">
                  <c:v>対照群②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出力シート!$C$3:$O$3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出力シート!$C$5:$O$5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34</c:v>
                </c:pt>
              </c:numCache>
            </c:numRef>
          </c:val>
        </c:ser>
        <c:ser>
          <c:idx val="2"/>
          <c:order val="2"/>
          <c:tx>
            <c:strRef>
              <c:f>出力シート!$B$6</c:f>
              <c:strCache>
                <c:ptCount val="1"/>
                <c:pt idx="0">
                  <c:v>介入群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出力シート!$C$3:$O$3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出力シート!$C$6:$O$6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27</c:v>
                </c:pt>
                <c:pt idx="8">
                  <c:v>48</c:v>
                </c:pt>
                <c:pt idx="9">
                  <c:v>91</c:v>
                </c:pt>
                <c:pt idx="10">
                  <c:v>0</c:v>
                </c:pt>
                <c:pt idx="11">
                  <c:v>0</c:v>
                </c:pt>
                <c:pt idx="12">
                  <c:v>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1539840"/>
        <c:axId val="101541376"/>
      </c:barChart>
      <c:catAx>
        <c:axId val="101539840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541376"/>
        <c:crosses val="autoZero"/>
        <c:auto val="1"/>
        <c:lblAlgn val="ctr"/>
        <c:lblOffset val="100"/>
        <c:noMultiLvlLbl val="0"/>
      </c:catAx>
      <c:valAx>
        <c:axId val="1015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53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465111447003962"/>
          <c:y val="0.24815385318271097"/>
          <c:w val="0.12180082789621011"/>
          <c:h val="0.18965168278398112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050">
              <a:latin typeface="HGPｺﾞｼｯｸM" panose="020B0600000000000000" pitchFamily="50" charset="-128"/>
              <a:ea typeface="HGPｺﾞｼｯｸM" panose="020B06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r>
              <a:rPr lang="ja-JP" altLang="en-US" b="0">
                <a:solidFill>
                  <a:sysClr val="windowText" lastClr="000000"/>
                </a:solidFill>
              </a:rPr>
              <a:t>介入効果（受診率）</a:t>
            </a:r>
          </a:p>
        </c:rich>
      </c:tx>
      <c:layout>
        <c:manualLayout>
          <c:xMode val="edge"/>
          <c:yMode val="edge"/>
          <c:x val="0.3"/>
          <c:y val="4.251207729468599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出力シート!$R$3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7777777777777779E-3"/>
                  <c:y val="-2.76177456984543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-4.07174103237094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7779E-3"/>
                  <c:y val="9.492563429571303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出力シート!$Q$4:$Q$6</c:f>
              <c:strCache>
                <c:ptCount val="3"/>
                <c:pt idx="0">
                  <c:v>対照群①</c:v>
                </c:pt>
                <c:pt idx="1">
                  <c:v>対照群②</c:v>
                </c:pt>
                <c:pt idx="2">
                  <c:v>介入群</c:v>
                </c:pt>
              </c:strCache>
            </c:strRef>
          </c:cat>
          <c:val>
            <c:numRef>
              <c:f>出力シート!$R$4:$R$6</c:f>
              <c:numCache>
                <c:formatCode>0.0%</c:formatCode>
                <c:ptCount val="3"/>
                <c:pt idx="0">
                  <c:v>1.5401540154015401E-2</c:v>
                </c:pt>
                <c:pt idx="1">
                  <c:v>3.811659192825112E-2</c:v>
                </c:pt>
                <c:pt idx="2">
                  <c:v>0.20138089758342922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4108288"/>
        <c:axId val="134109824"/>
      </c:barChart>
      <c:catAx>
        <c:axId val="13410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HGPｺﾞｼｯｸM" panose="020B0600000000000000" pitchFamily="50" charset="-128"/>
                <a:ea typeface="HGPｺﾞｼｯｸM" panose="020B0600000000000000" pitchFamily="50" charset="-128"/>
              </a:defRPr>
            </a:pPr>
            <a:endParaRPr lang="ja-JP"/>
          </a:p>
        </c:txPr>
        <c:crossAx val="134109824"/>
        <c:crosses val="autoZero"/>
        <c:auto val="1"/>
        <c:lblAlgn val="ctr"/>
        <c:lblOffset val="100"/>
        <c:noMultiLvlLbl val="0"/>
      </c:catAx>
      <c:valAx>
        <c:axId val="13410982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41082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4760</xdr:colOff>
      <xdr:row>7</xdr:row>
      <xdr:rowOff>9526</xdr:rowOff>
    </xdr:from>
    <xdr:to>
      <xdr:col>10</xdr:col>
      <xdr:colOff>666750</xdr:colOff>
      <xdr:row>35</xdr:row>
      <xdr:rowOff>66676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7</xdr:row>
      <xdr:rowOff>95250</xdr:rowOff>
    </xdr:from>
    <xdr:to>
      <xdr:col>17</xdr:col>
      <xdr:colOff>495300</xdr:colOff>
      <xdr:row>25</xdr:row>
      <xdr:rowOff>28574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0.01019</cdr:y>
    </cdr:from>
    <cdr:to>
      <cdr:x>0.09299</cdr:x>
      <cdr:y>0.06229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2864"/>
          <a:ext cx="5619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0.24437</cdr:x>
      <cdr:y>0.01733</cdr:y>
    </cdr:from>
    <cdr:to>
      <cdr:x>0.69477</cdr:x>
      <cdr:y>0.06942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70050" y="79375"/>
          <a:ext cx="3078165" cy="238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介入効果（受診者数）</a:t>
          </a:r>
        </a:p>
      </cdr:txBody>
    </cdr:sp>
  </cdr:relSizeAnchor>
  <cdr:relSizeAnchor xmlns:cdr="http://schemas.openxmlformats.org/drawingml/2006/chartDrawing">
    <cdr:from>
      <cdr:x>0.37422</cdr:x>
      <cdr:y>0.83725</cdr:y>
    </cdr:from>
    <cdr:to>
      <cdr:x>0.40627</cdr:x>
      <cdr:y>0.88824</cdr:y>
    </cdr:to>
    <cdr:sp macro="" textlink="">
      <cdr:nvSpPr>
        <cdr:cNvPr id="5" name="上矢印 4"/>
        <cdr:cNvSpPr/>
      </cdr:nvSpPr>
      <cdr:spPr>
        <a:xfrm xmlns:a="http://schemas.openxmlformats.org/drawingml/2006/main">
          <a:off x="2557464" y="4067175"/>
          <a:ext cx="219075" cy="247650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2"/>
        </a:solidFill>
        <a:ln xmlns:a="http://schemas.openxmlformats.org/drawingml/2006/main" w="15875">
          <a:solidFill>
            <a:schemeClr val="tx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0.33217</cdr:x>
      <cdr:y>0.89281</cdr:y>
    </cdr:from>
    <cdr:to>
      <cdr:x>0.44808</cdr:x>
      <cdr:y>0.94491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270125" y="4337050"/>
          <a:ext cx="792165" cy="253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介入</a:t>
          </a:r>
          <a:endParaRPr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 xmlns:a="http://schemas.openxmlformats.org/drawingml/2006/main">
          <a:pPr algn="ctr"/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実施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Normal="100" zoomScaleSheetLayoutView="75" workbookViewId="0">
      <selection activeCell="E2" sqref="E2"/>
    </sheetView>
  </sheetViews>
  <sheetFormatPr defaultRowHeight="13.5"/>
  <cols>
    <col min="1" max="1" width="2.5" style="34" customWidth="1"/>
    <col min="2" max="2" width="21.375" style="34" customWidth="1"/>
    <col min="3" max="3" width="16.125" style="34" customWidth="1"/>
    <col min="4" max="4" width="6.5" style="39" customWidth="1"/>
    <col min="5" max="5" width="16.875" style="39" customWidth="1"/>
    <col min="6" max="6" width="11" style="39" customWidth="1"/>
    <col min="7" max="8" width="8.375" style="39" customWidth="1"/>
    <col min="9" max="9" width="12" style="39" customWidth="1"/>
    <col min="10" max="10" width="13.625" style="39" customWidth="1"/>
    <col min="11" max="21" width="6.25" style="34" customWidth="1"/>
    <col min="22" max="22" width="5.875" style="34" customWidth="1"/>
    <col min="23" max="23" width="9" style="34"/>
    <col min="24" max="24" width="14.375" style="34" customWidth="1"/>
    <col min="25" max="25" width="9.75" style="34" customWidth="1"/>
    <col min="26" max="26" width="2.25" style="34" customWidth="1"/>
    <col min="27" max="16384" width="9" style="34"/>
  </cols>
  <sheetData>
    <row r="1" spans="1:27">
      <c r="A1" s="3"/>
      <c r="B1" s="3"/>
      <c r="C1" s="3"/>
      <c r="D1" s="33"/>
      <c r="E1" s="33"/>
      <c r="F1" s="33"/>
      <c r="G1" s="33"/>
      <c r="H1" s="33"/>
      <c r="I1" s="33"/>
      <c r="J1" s="3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9.25" customHeight="1">
      <c r="A2" s="3"/>
      <c r="B2" s="35" t="s">
        <v>39</v>
      </c>
      <c r="C2" s="3"/>
      <c r="D2" s="33"/>
      <c r="E2" s="33"/>
      <c r="F2" s="33"/>
      <c r="G2" s="33"/>
      <c r="H2" s="33"/>
      <c r="I2" s="33"/>
      <c r="J2" s="3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customHeight="1">
      <c r="A3" s="3"/>
      <c r="B3" s="3" t="s">
        <v>53</v>
      </c>
      <c r="C3" s="3" t="s">
        <v>16</v>
      </c>
      <c r="D3" s="33"/>
      <c r="E3" s="33"/>
      <c r="F3" s="33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1" customHeight="1">
      <c r="A4" s="3"/>
      <c r="B4" s="3" t="s">
        <v>54</v>
      </c>
      <c r="C4" s="3" t="s">
        <v>23</v>
      </c>
      <c r="D4" s="33"/>
      <c r="E4" s="33"/>
      <c r="F4" s="33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4.25" thickBot="1">
      <c r="A5" s="3"/>
      <c r="B5" s="3"/>
      <c r="C5" s="3"/>
      <c r="D5" s="33"/>
      <c r="E5" s="33"/>
      <c r="F5" s="33"/>
      <c r="G5" s="33"/>
      <c r="H5" s="33"/>
      <c r="I5" s="33"/>
      <c r="J5" s="3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75" customHeight="1">
      <c r="A6" s="3"/>
      <c r="B6" s="40" t="s">
        <v>18</v>
      </c>
      <c r="C6" s="40" t="s">
        <v>19</v>
      </c>
      <c r="D6" s="2"/>
      <c r="E6" s="2"/>
      <c r="F6" s="2"/>
      <c r="G6" s="2"/>
      <c r="H6" s="2"/>
      <c r="I6" s="2"/>
      <c r="J6" s="2"/>
      <c r="K6" s="55" t="s">
        <v>43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61" t="s">
        <v>12</v>
      </c>
      <c r="X6" s="42" t="s">
        <v>44</v>
      </c>
      <c r="Y6" s="33"/>
      <c r="Z6" s="3"/>
      <c r="AA6" s="3"/>
    </row>
    <row r="7" spans="1:27" ht="34.5" customHeight="1">
      <c r="A7" s="3"/>
      <c r="B7" s="5" t="s">
        <v>17</v>
      </c>
      <c r="C7" s="5" t="s">
        <v>15</v>
      </c>
      <c r="D7" s="5" t="s">
        <v>24</v>
      </c>
      <c r="E7" s="6" t="s">
        <v>31</v>
      </c>
      <c r="F7" s="5" t="s">
        <v>27</v>
      </c>
      <c r="G7" s="5" t="s">
        <v>32</v>
      </c>
      <c r="H7" s="5" t="s">
        <v>40</v>
      </c>
      <c r="I7" s="5" t="s">
        <v>26</v>
      </c>
      <c r="J7" s="7" t="s">
        <v>25</v>
      </c>
      <c r="K7" s="8" t="s">
        <v>0</v>
      </c>
      <c r="L7" s="9" t="s">
        <v>1</v>
      </c>
      <c r="M7" s="9" t="s">
        <v>2</v>
      </c>
      <c r="N7" s="9" t="s">
        <v>3</v>
      </c>
      <c r="O7" s="9" t="s">
        <v>4</v>
      </c>
      <c r="P7" s="9" t="s">
        <v>5</v>
      </c>
      <c r="Q7" s="9" t="s">
        <v>6</v>
      </c>
      <c r="R7" s="9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62"/>
      <c r="X7" s="10" t="s">
        <v>80</v>
      </c>
      <c r="Y7" s="11" t="s">
        <v>13</v>
      </c>
      <c r="Z7" s="3"/>
      <c r="AA7" s="3"/>
    </row>
    <row r="8" spans="1:27" ht="28.5" customHeight="1" thickBot="1">
      <c r="A8" s="3"/>
      <c r="B8" s="4" t="s">
        <v>47</v>
      </c>
      <c r="C8" s="4" t="s">
        <v>48</v>
      </c>
      <c r="D8" s="5" t="s">
        <v>28</v>
      </c>
      <c r="E8" s="5" t="s">
        <v>29</v>
      </c>
      <c r="F8" s="5" t="s">
        <v>51</v>
      </c>
      <c r="G8" s="5" t="s">
        <v>35</v>
      </c>
      <c r="H8" s="5" t="s">
        <v>41</v>
      </c>
      <c r="I8" s="6" t="s">
        <v>42</v>
      </c>
      <c r="J8" s="7" t="s">
        <v>33</v>
      </c>
      <c r="K8" s="12">
        <v>0</v>
      </c>
      <c r="L8" s="13">
        <v>0</v>
      </c>
      <c r="M8" s="13">
        <v>1</v>
      </c>
      <c r="N8" s="13">
        <v>2</v>
      </c>
      <c r="O8" s="13">
        <v>0</v>
      </c>
      <c r="P8" s="14">
        <v>5</v>
      </c>
      <c r="Q8" s="14">
        <v>1</v>
      </c>
      <c r="R8" s="14">
        <v>27</v>
      </c>
      <c r="S8" s="14">
        <v>48</v>
      </c>
      <c r="T8" s="14">
        <v>91</v>
      </c>
      <c r="U8" s="13">
        <v>0</v>
      </c>
      <c r="V8" s="13">
        <v>0</v>
      </c>
      <c r="W8" s="15">
        <f>SUM(K8:V8)</f>
        <v>175</v>
      </c>
      <c r="X8" s="16">
        <v>869</v>
      </c>
      <c r="Y8" s="17">
        <f>W8/X8</f>
        <v>0.20138089758342922</v>
      </c>
      <c r="Z8" s="3"/>
      <c r="AA8" s="3"/>
    </row>
    <row r="9" spans="1:27" ht="14.25" thickBot="1">
      <c r="A9" s="3"/>
      <c r="B9" s="3"/>
      <c r="C9" s="3"/>
      <c r="D9" s="33"/>
      <c r="E9" s="33"/>
      <c r="F9" s="33"/>
      <c r="G9" s="33"/>
      <c r="H9" s="33"/>
      <c r="I9" s="33"/>
      <c r="J9" s="3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2.5" customHeight="1" thickBot="1">
      <c r="A10" s="3"/>
      <c r="B10" s="40" t="s">
        <v>79</v>
      </c>
      <c r="C10" s="40" t="s">
        <v>20</v>
      </c>
      <c r="D10" s="2" t="s">
        <v>34</v>
      </c>
      <c r="E10" s="2"/>
      <c r="F10" s="2"/>
      <c r="G10" s="2"/>
      <c r="H10" s="2"/>
      <c r="I10" s="2"/>
      <c r="J10" s="2"/>
      <c r="K10" s="58" t="s">
        <v>43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41"/>
      <c r="X10" s="33"/>
      <c r="Y10" s="33"/>
      <c r="Z10" s="3"/>
      <c r="AA10" s="3"/>
    </row>
    <row r="11" spans="1:27" ht="31.5" customHeight="1">
      <c r="A11" s="3"/>
      <c r="B11" s="5" t="s">
        <v>17</v>
      </c>
      <c r="C11" s="5" t="s">
        <v>15</v>
      </c>
      <c r="D11" s="5" t="s">
        <v>24</v>
      </c>
      <c r="E11" s="6" t="s">
        <v>31</v>
      </c>
      <c r="F11" s="5" t="s">
        <v>27</v>
      </c>
      <c r="G11" s="5" t="s">
        <v>32</v>
      </c>
      <c r="H11" s="5" t="s">
        <v>40</v>
      </c>
      <c r="I11" s="5" t="s">
        <v>26</v>
      </c>
      <c r="J11" s="7" t="s">
        <v>25</v>
      </c>
      <c r="K11" s="18" t="s">
        <v>0</v>
      </c>
      <c r="L11" s="19" t="s">
        <v>1</v>
      </c>
      <c r="M11" s="19" t="s">
        <v>2</v>
      </c>
      <c r="N11" s="19" t="s">
        <v>3</v>
      </c>
      <c r="O11" s="19" t="s">
        <v>4</v>
      </c>
      <c r="P11" s="19" t="s">
        <v>5</v>
      </c>
      <c r="Q11" s="19" t="s">
        <v>6</v>
      </c>
      <c r="R11" s="19" t="s">
        <v>7</v>
      </c>
      <c r="S11" s="19" t="s">
        <v>8</v>
      </c>
      <c r="T11" s="19" t="s">
        <v>9</v>
      </c>
      <c r="U11" s="19" t="s">
        <v>10</v>
      </c>
      <c r="V11" s="19" t="s">
        <v>11</v>
      </c>
      <c r="W11" s="20" t="s">
        <v>12</v>
      </c>
      <c r="X11" s="21" t="s">
        <v>80</v>
      </c>
      <c r="Y11" s="11" t="s">
        <v>13</v>
      </c>
      <c r="Z11" s="3"/>
      <c r="AA11" s="3"/>
    </row>
    <row r="12" spans="1:27" ht="28.5" customHeight="1">
      <c r="A12" s="3"/>
      <c r="B12" s="36" t="s">
        <v>21</v>
      </c>
      <c r="C12" s="4" t="s">
        <v>49</v>
      </c>
      <c r="D12" s="22" t="s">
        <v>28</v>
      </c>
      <c r="E12" s="22" t="s">
        <v>30</v>
      </c>
      <c r="F12" s="5" t="s">
        <v>51</v>
      </c>
      <c r="G12" s="22" t="s">
        <v>36</v>
      </c>
      <c r="H12" s="22" t="s">
        <v>38</v>
      </c>
      <c r="I12" s="22" t="s">
        <v>38</v>
      </c>
      <c r="J12" s="22" t="s">
        <v>33</v>
      </c>
      <c r="K12" s="23">
        <v>0</v>
      </c>
      <c r="L12" s="24">
        <v>0</v>
      </c>
      <c r="M12" s="24">
        <v>4</v>
      </c>
      <c r="N12" s="24">
        <v>1</v>
      </c>
      <c r="O12" s="24">
        <v>0</v>
      </c>
      <c r="P12" s="24">
        <v>1</v>
      </c>
      <c r="Q12" s="24">
        <v>3</v>
      </c>
      <c r="R12" s="24">
        <v>1</v>
      </c>
      <c r="S12" s="24">
        <v>2</v>
      </c>
      <c r="T12" s="24">
        <v>2</v>
      </c>
      <c r="U12" s="24">
        <v>0</v>
      </c>
      <c r="V12" s="24">
        <v>0</v>
      </c>
      <c r="W12" s="25">
        <f t="shared" ref="W12" si="0">SUM(K12:V12)</f>
        <v>14</v>
      </c>
      <c r="X12" s="26">
        <v>909</v>
      </c>
      <c r="Y12" s="17">
        <f>W12/X12</f>
        <v>1.5401540154015401E-2</v>
      </c>
      <c r="Z12" s="3"/>
      <c r="AA12" s="3"/>
    </row>
    <row r="13" spans="1:27" ht="28.5" customHeight="1" thickBot="1">
      <c r="A13" s="3"/>
      <c r="B13" s="36" t="s">
        <v>22</v>
      </c>
      <c r="C13" s="4" t="s">
        <v>50</v>
      </c>
      <c r="D13" s="7" t="s">
        <v>28</v>
      </c>
      <c r="E13" s="7" t="s">
        <v>29</v>
      </c>
      <c r="F13" s="5" t="s">
        <v>52</v>
      </c>
      <c r="G13" s="7" t="s">
        <v>37</v>
      </c>
      <c r="H13" s="22" t="s">
        <v>38</v>
      </c>
      <c r="I13" s="7" t="s">
        <v>38</v>
      </c>
      <c r="J13" s="7" t="s">
        <v>33</v>
      </c>
      <c r="K13" s="27">
        <v>0</v>
      </c>
      <c r="L13" s="28">
        <v>0</v>
      </c>
      <c r="M13" s="29">
        <v>2</v>
      </c>
      <c r="N13" s="30">
        <v>2</v>
      </c>
      <c r="O13" s="28">
        <v>0</v>
      </c>
      <c r="P13" s="30">
        <v>7</v>
      </c>
      <c r="Q13" s="30">
        <v>8</v>
      </c>
      <c r="R13" s="30">
        <v>4</v>
      </c>
      <c r="S13" s="30">
        <v>6</v>
      </c>
      <c r="T13" s="30">
        <v>5</v>
      </c>
      <c r="U13" s="28">
        <v>0</v>
      </c>
      <c r="V13" s="28">
        <v>0</v>
      </c>
      <c r="W13" s="15">
        <f>SUM(K13:V13)</f>
        <v>34</v>
      </c>
      <c r="X13" s="31">
        <v>892</v>
      </c>
      <c r="Y13" s="32">
        <f>W13/X13</f>
        <v>3.811659192825112E-2</v>
      </c>
      <c r="Z13" s="3"/>
      <c r="AA13" s="3"/>
    </row>
    <row r="14" spans="1:27">
      <c r="A14" s="3"/>
      <c r="B14" s="3"/>
      <c r="C14" s="3"/>
      <c r="D14" s="33"/>
      <c r="E14" s="33"/>
      <c r="F14" s="33"/>
      <c r="G14" s="33"/>
      <c r="H14" s="33"/>
      <c r="I14" s="33"/>
      <c r="J14" s="3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4" customHeight="1">
      <c r="A15" s="3"/>
      <c r="B15" s="83" t="s">
        <v>82</v>
      </c>
      <c r="C15" s="3"/>
      <c r="D15" s="33"/>
      <c r="E15" s="33"/>
      <c r="F15" s="33"/>
      <c r="G15" s="33"/>
      <c r="H15" s="72"/>
      <c r="I15" s="33"/>
      <c r="J15" s="3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1" t="s">
        <v>45</v>
      </c>
      <c r="W15" s="52"/>
      <c r="X15" s="53"/>
      <c r="Y15" s="37">
        <f>Y8</f>
        <v>0.20138089758342922</v>
      </c>
      <c r="Z15" s="3"/>
      <c r="AA15" s="3"/>
    </row>
    <row r="16" spans="1:27" ht="24" customHeight="1">
      <c r="A16" s="3"/>
      <c r="B16" s="83" t="s">
        <v>81</v>
      </c>
      <c r="C16" s="3"/>
      <c r="D16" s="33"/>
      <c r="E16" s="33"/>
      <c r="F16" s="33"/>
      <c r="G16" s="33"/>
      <c r="H16" s="33"/>
      <c r="I16" s="33"/>
      <c r="J16" s="3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1" t="s">
        <v>46</v>
      </c>
      <c r="W16" s="52"/>
      <c r="X16" s="53"/>
      <c r="Y16" s="37">
        <f>Y12</f>
        <v>1.5401540154015401E-2</v>
      </c>
      <c r="Z16" s="3"/>
      <c r="AA16" s="3"/>
    </row>
    <row r="17" spans="1:27" ht="24" customHeight="1">
      <c r="A17" s="3"/>
      <c r="B17" s="3"/>
      <c r="C17" s="3"/>
      <c r="D17" s="33"/>
      <c r="E17" s="33"/>
      <c r="F17" s="33"/>
      <c r="G17" s="33"/>
      <c r="H17" s="33"/>
      <c r="I17" s="33"/>
      <c r="J17" s="33"/>
      <c r="K17" s="3"/>
      <c r="L17" s="3"/>
      <c r="M17" s="3"/>
      <c r="N17" s="3"/>
      <c r="O17" s="3"/>
      <c r="P17" s="3"/>
      <c r="Q17" s="3"/>
      <c r="R17" s="43"/>
      <c r="S17" s="43"/>
      <c r="T17" s="44"/>
      <c r="U17" s="45" t="s">
        <v>21</v>
      </c>
      <c r="V17" s="63" t="s">
        <v>14</v>
      </c>
      <c r="W17" s="64"/>
      <c r="X17" s="65"/>
      <c r="Y17" s="38">
        <f>Y15-Y16</f>
        <v>0.18597935742941382</v>
      </c>
      <c r="Z17" s="3"/>
      <c r="AA17" s="3"/>
    </row>
    <row r="18" spans="1:27" ht="24" customHeight="1">
      <c r="A18" s="3"/>
      <c r="B18" s="3"/>
      <c r="C18" s="3"/>
      <c r="D18" s="33"/>
      <c r="E18" s="33"/>
      <c r="F18" s="33"/>
      <c r="G18" s="33"/>
      <c r="H18" s="33"/>
      <c r="I18" s="33"/>
      <c r="J18" s="33"/>
      <c r="K18" s="3"/>
      <c r="L18" s="3"/>
      <c r="M18" s="3"/>
      <c r="N18" s="3"/>
      <c r="O18" s="3"/>
      <c r="P18" s="3"/>
      <c r="Q18" s="3"/>
      <c r="R18" s="44"/>
      <c r="S18" s="44"/>
      <c r="T18" s="44"/>
      <c r="U18" s="44"/>
      <c r="V18" s="3"/>
      <c r="W18" s="3"/>
      <c r="X18" s="3"/>
      <c r="Y18" s="3"/>
      <c r="Z18" s="3"/>
      <c r="AA18" s="3"/>
    </row>
    <row r="19" spans="1:27" ht="24" customHeight="1">
      <c r="A19" s="3"/>
      <c r="B19" s="3"/>
      <c r="C19" s="3"/>
      <c r="D19" s="33"/>
      <c r="E19" s="33"/>
      <c r="F19" s="33"/>
      <c r="G19" s="33"/>
      <c r="H19" s="33"/>
      <c r="I19" s="33"/>
      <c r="J19" s="33"/>
      <c r="K19" s="3"/>
      <c r="L19" s="3"/>
      <c r="M19" s="3"/>
      <c r="N19" s="3"/>
      <c r="O19" s="3"/>
      <c r="P19" s="3"/>
      <c r="Q19" s="3"/>
      <c r="R19" s="44"/>
      <c r="S19" s="44"/>
      <c r="T19" s="44"/>
      <c r="U19" s="44"/>
      <c r="V19" s="51" t="s">
        <v>45</v>
      </c>
      <c r="W19" s="52"/>
      <c r="X19" s="53"/>
      <c r="Y19" s="37">
        <f>Y8</f>
        <v>0.20138089758342922</v>
      </c>
      <c r="Z19" s="3"/>
      <c r="AA19" s="3"/>
    </row>
    <row r="20" spans="1:27" ht="24" customHeight="1">
      <c r="A20" s="3"/>
      <c r="B20" s="3"/>
      <c r="C20" s="3"/>
      <c r="D20" s="33"/>
      <c r="E20" s="33"/>
      <c r="F20" s="33"/>
      <c r="G20" s="33"/>
      <c r="H20" s="33"/>
      <c r="I20" s="33"/>
      <c r="J20" s="33"/>
      <c r="K20" s="3"/>
      <c r="L20" s="3"/>
      <c r="M20" s="3"/>
      <c r="N20" s="3"/>
      <c r="O20" s="3"/>
      <c r="P20" s="3"/>
      <c r="Q20" s="3"/>
      <c r="R20" s="44"/>
      <c r="S20" s="44"/>
      <c r="T20" s="44"/>
      <c r="U20" s="44"/>
      <c r="V20" s="51" t="s">
        <v>46</v>
      </c>
      <c r="W20" s="52"/>
      <c r="X20" s="53"/>
      <c r="Y20" s="37">
        <f>Y13</f>
        <v>3.811659192825112E-2</v>
      </c>
      <c r="Z20" s="3"/>
      <c r="AA20" s="3"/>
    </row>
    <row r="21" spans="1:27" ht="24" customHeight="1">
      <c r="A21" s="3"/>
      <c r="B21" s="3"/>
      <c r="C21" s="3"/>
      <c r="D21" s="33"/>
      <c r="E21" s="33"/>
      <c r="F21" s="33"/>
      <c r="G21" s="33"/>
      <c r="H21" s="33"/>
      <c r="I21" s="33"/>
      <c r="J21" s="33"/>
      <c r="K21" s="3"/>
      <c r="L21" s="3"/>
      <c r="M21" s="3"/>
      <c r="N21" s="3"/>
      <c r="O21" s="3"/>
      <c r="P21" s="3"/>
      <c r="Q21" s="3"/>
      <c r="R21" s="44"/>
      <c r="S21" s="43"/>
      <c r="T21" s="44"/>
      <c r="U21" s="45" t="s">
        <v>22</v>
      </c>
      <c r="V21" s="54" t="s">
        <v>14</v>
      </c>
      <c r="W21" s="54"/>
      <c r="X21" s="54"/>
      <c r="Y21" s="38">
        <f>Y19-Y20</f>
        <v>0.1632643056551781</v>
      </c>
      <c r="Z21" s="3"/>
      <c r="AA21" s="3"/>
    </row>
    <row r="22" spans="1:27">
      <c r="D22" s="33"/>
      <c r="E22" s="33"/>
      <c r="F22" s="33"/>
      <c r="G22" s="33"/>
      <c r="H22" s="33"/>
      <c r="I22" s="33"/>
      <c r="J22" s="3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D23" s="33"/>
      <c r="E23" s="33"/>
      <c r="F23" s="33"/>
      <c r="G23" s="33"/>
      <c r="H23" s="33"/>
      <c r="I23" s="33"/>
      <c r="J23" s="3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D24" s="33"/>
      <c r="E24" s="33"/>
      <c r="F24" s="33"/>
      <c r="G24" s="33"/>
      <c r="H24" s="33"/>
      <c r="I24" s="33"/>
      <c r="J24" s="3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D25" s="33"/>
      <c r="E25" s="33"/>
      <c r="F25" s="33"/>
      <c r="G25" s="33"/>
      <c r="H25" s="33"/>
      <c r="I25" s="33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D26" s="33"/>
      <c r="E26" s="33"/>
      <c r="F26" s="33"/>
      <c r="G26" s="33"/>
      <c r="H26" s="33"/>
      <c r="I26" s="33"/>
      <c r="J26" s="3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mergeCells count="9">
    <mergeCell ref="V20:X20"/>
    <mergeCell ref="V19:X19"/>
    <mergeCell ref="V21:X21"/>
    <mergeCell ref="K6:V6"/>
    <mergeCell ref="K10:V10"/>
    <mergeCell ref="W6:W7"/>
    <mergeCell ref="V16:X16"/>
    <mergeCell ref="V17:X17"/>
    <mergeCell ref="V15:X15"/>
  </mergeCells>
  <phoneticPr fontId="1"/>
  <pageMargins left="0.70866141732283461" right="0.70866141732283461" top="0.74803149606299213" bottom="0.74803149606299213" header="0.31496062992125984" footer="0.31496062992125984"/>
  <pageSetup paperSize="8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workbookViewId="0">
      <selection activeCell="T19" sqref="T19"/>
    </sheetView>
  </sheetViews>
  <sheetFormatPr defaultRowHeight="13.5"/>
  <cols>
    <col min="1" max="1" width="2" customWidth="1"/>
    <col min="3" max="11" width="7.625" customWidth="1"/>
    <col min="12" max="15" width="8.5" customWidth="1"/>
    <col min="16" max="16" width="3.875" customWidth="1"/>
    <col min="20" max="20" width="12.75" bestFit="1" customWidth="1"/>
  </cols>
  <sheetData>
    <row r="1" spans="2:18" ht="36.75" customHeight="1">
      <c r="B1" s="82" t="s">
        <v>72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3" spans="2:18" ht="18" customHeight="1">
      <c r="B3" s="48"/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9</v>
      </c>
      <c r="M3" s="46" t="s">
        <v>10</v>
      </c>
      <c r="N3" s="46" t="s">
        <v>11</v>
      </c>
      <c r="O3" s="46" t="s">
        <v>57</v>
      </c>
      <c r="P3" s="47"/>
      <c r="Q3" s="48"/>
      <c r="R3" s="46" t="s">
        <v>13</v>
      </c>
    </row>
    <row r="4" spans="2:18" ht="18" customHeight="1">
      <c r="B4" s="49" t="s">
        <v>55</v>
      </c>
      <c r="C4" s="49">
        <f>入力用シート!K12</f>
        <v>0</v>
      </c>
      <c r="D4" s="49">
        <f>入力用シート!L12</f>
        <v>0</v>
      </c>
      <c r="E4" s="49">
        <f>入力用シート!M12</f>
        <v>4</v>
      </c>
      <c r="F4" s="49">
        <f>入力用シート!N12</f>
        <v>1</v>
      </c>
      <c r="G4" s="49">
        <f>入力用シート!O12</f>
        <v>0</v>
      </c>
      <c r="H4" s="49">
        <f>入力用シート!P12</f>
        <v>1</v>
      </c>
      <c r="I4" s="49">
        <f>入力用シート!Q12</f>
        <v>3</v>
      </c>
      <c r="J4" s="49">
        <f>入力用シート!R12</f>
        <v>1</v>
      </c>
      <c r="K4" s="49">
        <f>入力用シート!S12</f>
        <v>2</v>
      </c>
      <c r="L4" s="49">
        <f>入力用シート!T12</f>
        <v>2</v>
      </c>
      <c r="M4" s="49">
        <f>入力用シート!U12</f>
        <v>0</v>
      </c>
      <c r="N4" s="49">
        <f>入力用シート!V12</f>
        <v>0</v>
      </c>
      <c r="O4" s="49">
        <f>入力用シート!W12</f>
        <v>14</v>
      </c>
      <c r="P4" s="1"/>
      <c r="Q4" s="49" t="s">
        <v>55</v>
      </c>
      <c r="R4" s="50">
        <f>入力用シート!Y12</f>
        <v>1.5401540154015401E-2</v>
      </c>
    </row>
    <row r="5" spans="2:18" ht="18" customHeight="1">
      <c r="B5" s="49" t="s">
        <v>56</v>
      </c>
      <c r="C5" s="49">
        <f>入力用シート!K13</f>
        <v>0</v>
      </c>
      <c r="D5" s="49">
        <f>入力用シート!L13</f>
        <v>0</v>
      </c>
      <c r="E5" s="49">
        <f>入力用シート!M13</f>
        <v>2</v>
      </c>
      <c r="F5" s="49">
        <f>入力用シート!N13</f>
        <v>2</v>
      </c>
      <c r="G5" s="49">
        <f>入力用シート!O13</f>
        <v>0</v>
      </c>
      <c r="H5" s="49">
        <f>入力用シート!P13</f>
        <v>7</v>
      </c>
      <c r="I5" s="49">
        <f>入力用シート!Q13</f>
        <v>8</v>
      </c>
      <c r="J5" s="49">
        <f>入力用シート!R13</f>
        <v>4</v>
      </c>
      <c r="K5" s="49">
        <f>入力用シート!S13</f>
        <v>6</v>
      </c>
      <c r="L5" s="49">
        <f>入力用シート!T13</f>
        <v>5</v>
      </c>
      <c r="M5" s="49">
        <f>入力用シート!U13</f>
        <v>0</v>
      </c>
      <c r="N5" s="49">
        <f>入力用シート!V13</f>
        <v>0</v>
      </c>
      <c r="O5" s="49">
        <f>入力用シート!W13</f>
        <v>34</v>
      </c>
      <c r="P5" s="1"/>
      <c r="Q5" s="49" t="s">
        <v>56</v>
      </c>
      <c r="R5" s="50">
        <f>入力用シート!Y13</f>
        <v>3.811659192825112E-2</v>
      </c>
    </row>
    <row r="6" spans="2:18" ht="18" customHeight="1">
      <c r="B6" s="49" t="s">
        <v>45</v>
      </c>
      <c r="C6" s="49">
        <f>入力用シート!K8</f>
        <v>0</v>
      </c>
      <c r="D6" s="49">
        <f>入力用シート!L8</f>
        <v>0</v>
      </c>
      <c r="E6" s="49">
        <f>入力用シート!M8</f>
        <v>1</v>
      </c>
      <c r="F6" s="49">
        <f>入力用シート!N8</f>
        <v>2</v>
      </c>
      <c r="G6" s="49">
        <f>入力用シート!O8</f>
        <v>0</v>
      </c>
      <c r="H6" s="49">
        <f>入力用シート!P8</f>
        <v>5</v>
      </c>
      <c r="I6" s="49">
        <f>入力用シート!Q8</f>
        <v>1</v>
      </c>
      <c r="J6" s="49">
        <f>入力用シート!R8</f>
        <v>27</v>
      </c>
      <c r="K6" s="49">
        <f>入力用シート!S8</f>
        <v>48</v>
      </c>
      <c r="L6" s="49">
        <f>入力用シート!T8</f>
        <v>91</v>
      </c>
      <c r="M6" s="49">
        <f>入力用シート!U8</f>
        <v>0</v>
      </c>
      <c r="N6" s="49">
        <f>入力用シート!V8</f>
        <v>0</v>
      </c>
      <c r="O6" s="49">
        <f>入力用シート!W8</f>
        <v>175</v>
      </c>
      <c r="P6" s="1"/>
      <c r="Q6" s="49" t="s">
        <v>45</v>
      </c>
      <c r="R6" s="50">
        <f>入力用シート!Y8</f>
        <v>0.20138089758342922</v>
      </c>
    </row>
    <row r="7" spans="2:18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27" spans="11:22">
      <c r="K27" s="1"/>
      <c r="L27" s="1"/>
      <c r="M27" s="1"/>
      <c r="N27" s="1"/>
      <c r="O27" s="1"/>
      <c r="P27" s="1"/>
      <c r="Q27" s="1"/>
      <c r="R27" s="1"/>
      <c r="S27" s="78" t="s">
        <v>73</v>
      </c>
      <c r="T27" s="78"/>
      <c r="U27" s="78"/>
      <c r="V27" s="78"/>
    </row>
    <row r="28" spans="11:22">
      <c r="K28" s="1"/>
      <c r="L28" s="34"/>
      <c r="M28" s="66" t="s">
        <v>66</v>
      </c>
      <c r="N28" s="66" t="s">
        <v>67</v>
      </c>
      <c r="O28" s="34" t="s">
        <v>68</v>
      </c>
      <c r="P28" s="34"/>
      <c r="Q28" s="34"/>
      <c r="R28" s="1"/>
      <c r="S28" s="78"/>
      <c r="T28" s="78" t="s">
        <v>58</v>
      </c>
      <c r="U28" s="78" t="s">
        <v>59</v>
      </c>
      <c r="V28" s="78"/>
    </row>
    <row r="29" spans="11:22">
      <c r="K29" s="1"/>
      <c r="L29" s="34" t="s">
        <v>63</v>
      </c>
      <c r="M29" s="73">
        <f>O4</f>
        <v>14</v>
      </c>
      <c r="N29" s="74">
        <f>O29-M29</f>
        <v>895</v>
      </c>
      <c r="O29" s="74">
        <f>入力用シート!X12</f>
        <v>909</v>
      </c>
      <c r="P29" s="1"/>
      <c r="Q29" s="34" t="s">
        <v>65</v>
      </c>
      <c r="R29" s="1"/>
      <c r="S29" s="78" t="s">
        <v>60</v>
      </c>
      <c r="T29" s="78">
        <f>T31*V29/V31</f>
        <v>96.625984251968504</v>
      </c>
      <c r="U29" s="78">
        <f>V29-T29</f>
        <v>812.37401574803152</v>
      </c>
      <c r="V29" s="78">
        <f>O29</f>
        <v>909</v>
      </c>
    </row>
    <row r="30" spans="11:22">
      <c r="K30" s="1"/>
      <c r="L30" s="34" t="s">
        <v>64</v>
      </c>
      <c r="M30" s="73">
        <f>O6</f>
        <v>175</v>
      </c>
      <c r="N30" s="73">
        <f>O30-M30</f>
        <v>694</v>
      </c>
      <c r="O30" s="74">
        <f>入力用シート!X8</f>
        <v>869</v>
      </c>
      <c r="P30" s="1"/>
      <c r="Q30" s="67" t="str">
        <f>IF(CHITEST(M29:N30,T29:U30)&lt;0.001,"&lt;0.001",CHITEST(M29:N30,T29:U30))</f>
        <v>&lt;0.001</v>
      </c>
      <c r="R30" s="68" t="s">
        <v>70</v>
      </c>
      <c r="S30" s="78" t="s">
        <v>61</v>
      </c>
      <c r="T30" s="78">
        <f>T31-T29</f>
        <v>92.374015748031496</v>
      </c>
      <c r="U30" s="78">
        <f>U31-U29</f>
        <v>776.62598425196848</v>
      </c>
      <c r="V30" s="78">
        <f>O30</f>
        <v>869</v>
      </c>
    </row>
    <row r="31" spans="11:22">
      <c r="K31" s="1"/>
      <c r="L31" s="34"/>
      <c r="M31" s="73"/>
      <c r="N31" s="73"/>
      <c r="O31" s="73"/>
      <c r="P31" s="34"/>
      <c r="Q31" s="34"/>
      <c r="R31" s="69"/>
      <c r="S31" s="78"/>
      <c r="T31" s="78">
        <f>M29+M30</f>
        <v>189</v>
      </c>
      <c r="U31" s="78">
        <f>N29+N30</f>
        <v>1589</v>
      </c>
      <c r="V31" s="78">
        <f>V29+V30</f>
        <v>1778</v>
      </c>
    </row>
    <row r="32" spans="11:22">
      <c r="K32" s="1"/>
      <c r="L32" s="1"/>
      <c r="M32" s="75"/>
      <c r="N32" s="75"/>
      <c r="O32" s="75"/>
      <c r="P32" s="34"/>
      <c r="Q32" s="34"/>
      <c r="R32" s="69"/>
      <c r="S32" s="78" t="s">
        <v>62</v>
      </c>
      <c r="T32" s="79"/>
      <c r="U32" s="79"/>
      <c r="V32" s="79"/>
    </row>
    <row r="33" spans="11:22">
      <c r="K33" s="1"/>
      <c r="L33" s="34"/>
      <c r="M33" s="76" t="s">
        <v>66</v>
      </c>
      <c r="N33" s="76" t="s">
        <v>67</v>
      </c>
      <c r="O33" s="73" t="s">
        <v>68</v>
      </c>
      <c r="P33" s="34"/>
      <c r="Q33" s="34"/>
      <c r="R33" s="69"/>
      <c r="S33" s="78"/>
      <c r="T33" s="78" t="s">
        <v>58</v>
      </c>
      <c r="U33" s="78" t="s">
        <v>59</v>
      </c>
      <c r="V33" s="78"/>
    </row>
    <row r="34" spans="11:22">
      <c r="K34" s="1"/>
      <c r="L34" s="34" t="s">
        <v>69</v>
      </c>
      <c r="M34" s="73">
        <f>O5</f>
        <v>34</v>
      </c>
      <c r="N34" s="74">
        <f>O34-M34</f>
        <v>858</v>
      </c>
      <c r="O34" s="74">
        <f>入力用シート!X13</f>
        <v>892</v>
      </c>
      <c r="P34" s="1"/>
      <c r="Q34" s="34" t="s">
        <v>65</v>
      </c>
      <c r="R34" s="69"/>
      <c r="S34" s="78" t="s">
        <v>60</v>
      </c>
      <c r="T34" s="78">
        <f>T36*V34/V36</f>
        <v>105.8648495173197</v>
      </c>
      <c r="U34" s="78">
        <f>V34-T34</f>
        <v>786.13515048268027</v>
      </c>
      <c r="V34" s="78">
        <f>O34</f>
        <v>892</v>
      </c>
    </row>
    <row r="35" spans="11:22">
      <c r="K35" s="1"/>
      <c r="L35" s="34" t="s">
        <v>64</v>
      </c>
      <c r="M35" s="73">
        <f>O6</f>
        <v>175</v>
      </c>
      <c r="N35" s="74">
        <f>入力用シート!X8</f>
        <v>869</v>
      </c>
      <c r="O35" s="74">
        <f>入力用シート!X8</f>
        <v>869</v>
      </c>
      <c r="P35" s="1"/>
      <c r="Q35" s="67" t="str">
        <f>IF(CHITEST(M34:N35,T34:U35)&lt;0.001,"&lt;0.001",CHITEST(M34:N35,T34:U35))</f>
        <v>&lt;0.001</v>
      </c>
      <c r="R35" s="68" t="s">
        <v>71</v>
      </c>
      <c r="S35" s="78" t="s">
        <v>61</v>
      </c>
      <c r="T35" s="78">
        <f>T36-T34</f>
        <v>103.1351504826803</v>
      </c>
      <c r="U35" s="78">
        <f>U36-U34</f>
        <v>940.86484951731973</v>
      </c>
      <c r="V35" s="78">
        <f>O35</f>
        <v>869</v>
      </c>
    </row>
    <row r="36" spans="11:22">
      <c r="K36" s="1"/>
      <c r="L36" s="34"/>
      <c r="M36" s="34"/>
      <c r="N36" s="34"/>
      <c r="O36" s="34"/>
      <c r="P36" s="34"/>
      <c r="Q36" s="34"/>
      <c r="R36" s="1"/>
      <c r="S36" s="78"/>
      <c r="T36" s="78">
        <f>M34+M35</f>
        <v>209</v>
      </c>
      <c r="U36" s="78">
        <f>N34+N35</f>
        <v>1727</v>
      </c>
      <c r="V36" s="78">
        <f>V34+V35</f>
        <v>1761</v>
      </c>
    </row>
    <row r="37" spans="11:22">
      <c r="L37" s="81" t="s">
        <v>76</v>
      </c>
      <c r="M37" s="70"/>
      <c r="N37" s="70"/>
      <c r="O37" s="70"/>
      <c r="P37" s="70"/>
      <c r="Q37" s="70"/>
      <c r="R37" s="70"/>
    </row>
    <row r="38" spans="11:22">
      <c r="K38" s="1"/>
      <c r="L38" s="80" t="s">
        <v>74</v>
      </c>
      <c r="M38" s="71"/>
      <c r="N38" s="71"/>
      <c r="O38" s="71"/>
      <c r="P38" s="71"/>
      <c r="Q38" s="71"/>
      <c r="R38" s="71"/>
    </row>
    <row r="39" spans="11:22">
      <c r="K39" s="1"/>
      <c r="L39" s="81" t="s">
        <v>75</v>
      </c>
      <c r="M39" s="70"/>
      <c r="N39" s="70"/>
      <c r="O39" s="70"/>
      <c r="P39" s="70"/>
      <c r="Q39" s="70"/>
      <c r="R39" s="70"/>
    </row>
    <row r="40" spans="11:22">
      <c r="K40" s="34"/>
      <c r="L40" s="81" t="s">
        <v>77</v>
      </c>
      <c r="M40" s="70"/>
      <c r="N40" s="70"/>
      <c r="O40" s="70"/>
      <c r="P40" s="70"/>
      <c r="Q40" s="70"/>
      <c r="R40" s="70"/>
    </row>
    <row r="41" spans="11:22">
      <c r="K41" s="34"/>
      <c r="L41" s="81" t="s">
        <v>78</v>
      </c>
      <c r="M41" s="70"/>
      <c r="N41" s="70"/>
      <c r="O41" s="70"/>
      <c r="P41" s="70"/>
      <c r="Q41" s="70"/>
      <c r="R41" s="70"/>
    </row>
  </sheetData>
  <mergeCells count="4">
    <mergeCell ref="L37:R37"/>
    <mergeCell ref="L39:R39"/>
    <mergeCell ref="L40:R40"/>
    <mergeCell ref="L41:R41"/>
  </mergeCells>
  <phoneticPr fontId="1"/>
  <pageMargins left="0.31496062992125984" right="0.31496062992125984" top="0.3543307086614173" bottom="0.354330708661417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出力シート</vt:lpstr>
      <vt:lpstr>Sheet1</vt:lpstr>
      <vt:lpstr>出力シート!Print_Area</vt:lpstr>
      <vt:lpstr>入力用シート!Print_Area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Seimi</dc:creator>
  <cp:lastModifiedBy>溝田 友里</cp:lastModifiedBy>
  <cp:lastPrinted>2015-05-20T07:46:57Z</cp:lastPrinted>
  <dcterms:created xsi:type="dcterms:W3CDTF">2012-01-20T06:55:39Z</dcterms:created>
  <dcterms:modified xsi:type="dcterms:W3CDTF">2015-05-20T08:19:27Z</dcterms:modified>
</cp:coreProperties>
</file>